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700" activeTab="1"/>
  </bookViews>
  <sheets>
    <sheet name="1+1" sheetId="4" r:id="rId1"/>
    <sheet name="3+1" sheetId="5" r:id="rId2"/>
  </sheets>
  <definedNames>
    <definedName name="cena_galerie">#REF!</definedName>
    <definedName name="cena_konzole">#REF!</definedName>
    <definedName name="kilometry">#REF!</definedName>
    <definedName name="navýšení">#REF!</definedName>
    <definedName name="_xlnm.Print_Area" localSheetId="0">'1+1'!$A$1:$P$41</definedName>
    <definedName name="plechy_navýšení">#REF!</definedName>
    <definedName name="práce">#REF!</definedName>
  </definedNames>
  <calcPr calcId="162913"/>
</workbook>
</file>

<file path=xl/calcChain.xml><?xml version="1.0" encoding="utf-8"?>
<calcChain xmlns="http://schemas.openxmlformats.org/spreadsheetml/2006/main">
  <c r="E60" i="5" l="1"/>
  <c r="F60" i="5" s="1"/>
  <c r="E59" i="5"/>
  <c r="F59" i="5" s="1"/>
  <c r="E58" i="5"/>
  <c r="F58" i="5" s="1"/>
  <c r="E57" i="5"/>
  <c r="F57" i="5" s="1"/>
  <c r="E47" i="5"/>
  <c r="F47" i="5" s="1"/>
  <c r="E46" i="5"/>
  <c r="F46" i="5" s="1"/>
  <c r="F45" i="5"/>
  <c r="E45" i="5"/>
  <c r="E44" i="5"/>
  <c r="F44" i="5" s="1"/>
  <c r="F49" i="5" s="1"/>
  <c r="F37" i="5"/>
  <c r="F23" i="5"/>
  <c r="F22" i="5"/>
  <c r="F21" i="5"/>
  <c r="F20" i="5"/>
  <c r="F10" i="5"/>
  <c r="F9" i="5"/>
  <c r="F8" i="5"/>
  <c r="F7" i="5"/>
  <c r="F50" i="4"/>
  <c r="F49" i="4"/>
  <c r="F52" i="4" s="1"/>
  <c r="F39" i="4"/>
  <c r="F38" i="4"/>
  <c r="F41" i="4" s="1"/>
  <c r="F29" i="4"/>
  <c r="F28" i="4"/>
  <c r="F31" i="4" s="1"/>
  <c r="F19" i="4"/>
  <c r="F18" i="4"/>
  <c r="F21" i="4" s="1"/>
  <c r="E8" i="4"/>
  <c r="F8" i="4" s="1"/>
  <c r="E7" i="4"/>
  <c r="F7" i="4" s="1"/>
  <c r="F10" i="4" s="1"/>
  <c r="F12" i="5" l="1"/>
  <c r="F25" i="5"/>
  <c r="F62" i="5"/>
</calcChain>
</file>

<file path=xl/sharedStrings.xml><?xml version="1.0" encoding="utf-8"?>
<sst xmlns="http://schemas.openxmlformats.org/spreadsheetml/2006/main" count="183" uniqueCount="38">
  <si>
    <t>CENOVÁ NABÍDKA PRO BYT 3+1:</t>
  </si>
  <si>
    <t>ATOS</t>
  </si>
  <si>
    <t>-</t>
  </si>
  <si>
    <t>venkovní roleta s pohonem na elektromotor</t>
  </si>
  <si>
    <t>Venkovní rolety představují jeden z nejčastějších a nejefektivnějších způsobů stínění rodinných domů.</t>
  </si>
  <si>
    <t>Hliníkové lamely, vypěněné PUR pěnou, zajišťují účinné stínění a zároveň zvyšují tepelnou i zvukovou izolaci.</t>
  </si>
  <si>
    <t>rozměr okna</t>
  </si>
  <si>
    <t>ozn.</t>
  </si>
  <si>
    <t>ks</t>
  </si>
  <si>
    <t>cena/ks</t>
  </si>
  <si>
    <t>cena celkem bez DPH</t>
  </si>
  <si>
    <t>1800x1600</t>
  </si>
  <si>
    <t>O3</t>
  </si>
  <si>
    <t>2400x1600</t>
  </si>
  <si>
    <t>O4</t>
  </si>
  <si>
    <t xml:space="preserve">Cena celkem pro celý byt 1+1 (2ks oken) </t>
  </si>
  <si>
    <t>bez DPH (vč. montáže)</t>
  </si>
  <si>
    <t>NOVAL</t>
  </si>
  <si>
    <t>venkovní žaluzie s pohonem na elektromotor</t>
  </si>
  <si>
    <t>Venkovní hliníková žaluzie Z-90 Noval je technicky nejdokonalejším typem venkovní žaluzie. Hlavní výhody jsou inovativní a moderní vzhled, lepší dovírání lamel ve</t>
  </si>
  <si>
    <t>všech rozměrech, menší nábal. Spodní hrana lamely je opatřena gumovým těsněním, které zaručuje v kombinaci s tvarem lamel dokonalé doklopení a tím i maximální</t>
  </si>
  <si>
    <t>stínění. Integrované těsnění na lamelách navíc tlumí případné zvuky při doklopení žaluzie. Pořiďte si venkovní žaluzie, které vám poskytnou vysoký komfort bydlení.</t>
  </si>
  <si>
    <t>T-80</t>
  </si>
  <si>
    <t>Tato venkovní žaluzie v sobě spojuje elegantní design a výborné technické vlastnosti. Vyznačuje se výborným dovíráním lamel a</t>
  </si>
  <si>
    <t>tím pádem skvělým zastíněním. S lamelou ve tvaru T se šířkou 80 mm je nízká výška stažené žaluzie a dokonalé dovření.</t>
  </si>
  <si>
    <t>ROL</t>
  </si>
  <si>
    <t>venkovní rolety s ručním pohonem pomocí popruhu nebo šnůry</t>
  </si>
  <si>
    <t>venkovní žaluzie s ručním pohonem pomocí kliky s kloubem</t>
  </si>
  <si>
    <t>poznámka: cena montáže pro celý byt (2 ks). Při realizaci pouze části oken bytu se může cena mírně zvýšit (cca o 500 kč)</t>
  </si>
  <si>
    <t>2100x1600</t>
  </si>
  <si>
    <t>O2</t>
  </si>
  <si>
    <t>1500x1600</t>
  </si>
  <si>
    <t>O1</t>
  </si>
  <si>
    <t>900x2350</t>
  </si>
  <si>
    <t>B1</t>
  </si>
  <si>
    <t xml:space="preserve">Cena celkem pro celý byt 3+1 (5ks oken) </t>
  </si>
  <si>
    <t>poznámka: cena montáže pro celý byt (5 ks). Při realizaci pouze části oken bytu se může cena mírně zvýšit (cca o 500 kč)</t>
  </si>
  <si>
    <t>CENOVÁ NABÍDKA PRO BYT 1+1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</si>
</sst>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#,##0&quot; Kč&quot;"/>
    <numFmt numFmtId="166" formatCode="_-* #,##0\ &quot;Kč&quot;_-;\-* #,##0\ &quot;Kč&quot;_-;_-* &quot;-&quot;??\ &quot;Kč&quot;_-;_-@_-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sz val="10"/>
      <name val="Arial CE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1" fillId="0" borderId="0"/>
  </cellStyleXfs>
  <cellXfs count="88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0" borderId="0" xfId="0" applyBorder="1"/>
    <xf numFmtId="9" fontId="3" fillId="0" borderId="0" xfId="0" applyNumberFormat="1" applyFont="1" applyFill="1" applyBorder="1"/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applyFont="1" applyFill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/>
    <xf numFmtId="164" fontId="3" fillId="0" borderId="1" xfId="0" applyNumberFormat="1" applyFont="1" applyBorder="1"/>
    <xf numFmtId="0" fontId="0" fillId="0" borderId="8" xfId="0" applyBorder="1"/>
    <xf numFmtId="0" fontId="3" fillId="0" borderId="0" xfId="0" applyFont="1" applyBorder="1"/>
    <xf numFmtId="165" fontId="0" fillId="0" borderId="0" xfId="0" applyNumberFormat="1"/>
    <xf numFmtId="166" fontId="0" fillId="0" borderId="0" xfId="1" applyNumberFormat="1" applyFont="1"/>
    <xf numFmtId="164" fontId="0" fillId="0" borderId="0" xfId="0" applyNumberFormat="1"/>
    <xf numFmtId="3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1" fontId="4" fillId="0" borderId="0" xfId="0" quotePrefix="1" applyNumberFormat="1" applyFont="1" applyBorder="1" applyAlignment="1" applyProtection="1">
      <alignment horizontal="left" vertical="center"/>
      <protection locked="0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9" fontId="4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Protection="1">
      <protection locked="0"/>
    </xf>
    <xf numFmtId="0" fontId="9" fillId="0" borderId="0" xfId="2" applyFont="1" applyFill="1" applyAlignment="1" applyProtection="1">
      <alignment horizontal="center"/>
      <protection locked="0"/>
    </xf>
    <xf numFmtId="0" fontId="9" fillId="0" borderId="0" xfId="2" applyFont="1" applyFill="1" applyBorder="1" applyAlignment="1" applyProtection="1">
      <alignment horizontal="center"/>
      <protection locked="0"/>
    </xf>
    <xf numFmtId="0" fontId="10" fillId="0" borderId="0" xfId="2" applyFont="1" applyFill="1" applyAlignment="1" applyProtection="1">
      <alignment horizontal="center"/>
      <protection locked="0"/>
    </xf>
    <xf numFmtId="165" fontId="9" fillId="0" borderId="0" xfId="2" applyNumberFormat="1" applyFont="1" applyFill="1" applyBorder="1" applyProtection="1">
      <protection locked="0"/>
    </xf>
    <xf numFmtId="165" fontId="9" fillId="0" borderId="0" xfId="2" applyNumberFormat="1" applyFont="1" applyFill="1"/>
    <xf numFmtId="0" fontId="0" fillId="0" borderId="0" xfId="0" applyFill="1"/>
    <xf numFmtId="0" fontId="11" fillId="0" borderId="0" xfId="2" applyFont="1" applyFill="1" applyBorder="1" applyAlignment="1">
      <alignment horizontal="center"/>
    </xf>
    <xf numFmtId="0" fontId="10" fillId="0" borderId="0" xfId="2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0" borderId="12" xfId="1" applyNumberFormat="1" applyFont="1" applyBorder="1" applyAlignment="1">
      <alignment horizontal="center"/>
    </xf>
    <xf numFmtId="0" fontId="8" fillId="0" borderId="0" xfId="2" applyFont="1" applyFill="1" applyBorder="1" applyProtection="1">
      <protection locked="0"/>
    </xf>
    <xf numFmtId="0" fontId="8" fillId="0" borderId="0" xfId="2" applyFont="1" applyFill="1" applyBorder="1" applyAlignment="1" applyProtection="1">
      <alignment horizontal="center"/>
      <protection locked="0"/>
    </xf>
    <xf numFmtId="0" fontId="12" fillId="0" borderId="0" xfId="2" applyFont="1" applyFill="1" applyBorder="1" applyAlignment="1" applyProtection="1">
      <alignment horizontal="center"/>
      <protection locked="0"/>
    </xf>
    <xf numFmtId="165" fontId="9" fillId="0" borderId="0" xfId="2" applyNumberFormat="1" applyFont="1" applyFill="1" applyBorder="1"/>
    <xf numFmtId="166" fontId="0" fillId="0" borderId="6" xfId="1" applyNumberFormat="1" applyFont="1" applyBorder="1" applyAlignment="1">
      <alignment horizontal="center"/>
    </xf>
    <xf numFmtId="0" fontId="13" fillId="0" borderId="0" xfId="2" applyFont="1" applyFill="1" applyBorder="1" applyAlignment="1"/>
    <xf numFmtId="0" fontId="13" fillId="0" borderId="0" xfId="2" applyFont="1" applyFill="1" applyBorder="1" applyProtection="1">
      <protection locked="0"/>
    </xf>
    <xf numFmtId="0" fontId="9" fillId="0" borderId="0" xfId="2" applyFont="1" applyFill="1" applyBorder="1"/>
    <xf numFmtId="165" fontId="13" fillId="0" borderId="0" xfId="2" applyNumberFormat="1" applyFont="1" applyFill="1" applyBorder="1"/>
    <xf numFmtId="0" fontId="13" fillId="0" borderId="0" xfId="2" applyFont="1" applyFill="1" applyBorder="1" applyAlignment="1">
      <alignment horizontal="left"/>
    </xf>
    <xf numFmtId="165" fontId="13" fillId="0" borderId="0" xfId="2" applyNumberFormat="1" applyFont="1" applyFill="1" applyBorder="1" applyProtection="1">
      <protection locked="0"/>
    </xf>
    <xf numFmtId="0" fontId="14" fillId="0" borderId="0" xfId="2" applyFont="1" applyFill="1" applyBorder="1" applyProtection="1">
      <protection locked="0"/>
    </xf>
    <xf numFmtId="165" fontId="14" fillId="0" borderId="0" xfId="2" applyNumberFormat="1" applyFont="1" applyFill="1" applyBorder="1"/>
    <xf numFmtId="0" fontId="0" fillId="0" borderId="0" xfId="0" applyFill="1" applyBorder="1"/>
    <xf numFmtId="0" fontId="11" fillId="0" borderId="0" xfId="2" applyFont="1" applyFill="1" applyBorder="1" applyAlignment="1" applyProtection="1">
      <protection locked="0"/>
    </xf>
    <xf numFmtId="0" fontId="11" fillId="0" borderId="0" xfId="2" applyFont="1" applyFill="1" applyBorder="1" applyAlignment="1" applyProtection="1">
      <alignment horizontal="center"/>
      <protection locked="0"/>
    </xf>
    <xf numFmtId="165" fontId="11" fillId="0" borderId="0" xfId="2" applyNumberFormat="1" applyFont="1" applyFill="1" applyBorder="1" applyProtection="1">
      <protection locked="0"/>
    </xf>
    <xf numFmtId="0" fontId="9" fillId="0" borderId="0" xfId="2" applyFont="1" applyFill="1" applyBorder="1" applyAlignment="1" applyProtection="1">
      <protection locked="0"/>
    </xf>
    <xf numFmtId="2" fontId="9" fillId="0" borderId="0" xfId="2" applyNumberFormat="1" applyFont="1" applyFill="1" applyBorder="1" applyAlignment="1" applyProtection="1">
      <alignment horizontal="center"/>
      <protection locked="0"/>
    </xf>
    <xf numFmtId="1" fontId="9" fillId="0" borderId="0" xfId="2" applyNumberFormat="1" applyFont="1" applyFill="1" applyBorder="1" applyAlignment="1" applyProtection="1">
      <alignment horizontal="center"/>
      <protection locked="0"/>
    </xf>
    <xf numFmtId="0" fontId="11" fillId="0" borderId="0" xfId="2" applyFont="1" applyFill="1" applyAlignment="1" applyProtection="1">
      <alignment horizontal="center"/>
      <protection locked="0"/>
    </xf>
    <xf numFmtId="165" fontId="11" fillId="0" borderId="0" xfId="2" applyNumberFormat="1" applyFont="1" applyFill="1"/>
    <xf numFmtId="165" fontId="10" fillId="0" borderId="0" xfId="2" applyNumberFormat="1" applyFont="1" applyFill="1" applyBorder="1"/>
    <xf numFmtId="165" fontId="10" fillId="0" borderId="0" xfId="2" applyNumberFormat="1" applyFont="1" applyFill="1" applyBorder="1" applyProtection="1">
      <protection locked="0"/>
    </xf>
    <xf numFmtId="165" fontId="15" fillId="0" borderId="0" xfId="2" applyNumberFormat="1" applyFont="1" applyFill="1" applyBorder="1"/>
    <xf numFmtId="165" fontId="11" fillId="0" borderId="0" xfId="2" applyNumberFormat="1" applyFont="1" applyFill="1" applyBorder="1"/>
    <xf numFmtId="0" fontId="11" fillId="0" borderId="0" xfId="2" applyFont="1" applyFill="1" applyBorder="1" applyAlignment="1" applyProtection="1">
      <protection locked="0"/>
    </xf>
    <xf numFmtId="0" fontId="9" fillId="0" borderId="0" xfId="2" applyFont="1" applyFill="1" applyBorder="1" applyAlignment="1" applyProtection="1">
      <protection locked="0"/>
    </xf>
  </cellXfs>
  <cellStyles count="4">
    <cellStyle name="Měna" xfId="1" builtinId="4"/>
    <cellStyle name="Normální" xfId="0" builtinId="0"/>
    <cellStyle name="Normální 2" xfId="2"/>
    <cellStyle name="Normální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workbookViewId="0"/>
  </sheetViews>
  <sheetFormatPr defaultRowHeight="14.5" x14ac:dyDescent="0.35"/>
  <cols>
    <col min="2" max="2" width="7.1796875" customWidth="1"/>
    <col min="3" max="3" width="5.453125" customWidth="1"/>
    <col min="4" max="4" width="4.54296875" customWidth="1"/>
    <col min="5" max="5" width="11.81640625" customWidth="1"/>
    <col min="6" max="6" width="20.453125" customWidth="1"/>
    <col min="9" max="9" width="9.453125" customWidth="1"/>
    <col min="10" max="10" width="9" customWidth="1"/>
    <col min="11" max="11" width="4.1796875" customWidth="1"/>
    <col min="15" max="15" width="9.26953125" customWidth="1"/>
    <col min="16" max="16" width="10.26953125" customWidth="1"/>
  </cols>
  <sheetData>
    <row r="1" spans="1:12" ht="15" thickBot="1" x14ac:dyDescent="0.4">
      <c r="A1" s="1" t="s">
        <v>37</v>
      </c>
      <c r="B1" s="2"/>
      <c r="C1" s="2"/>
      <c r="D1" s="2"/>
      <c r="E1" s="2"/>
      <c r="F1" s="2"/>
      <c r="G1" s="2"/>
      <c r="H1" s="2"/>
      <c r="I1" s="2"/>
      <c r="J1" s="3"/>
      <c r="K1" s="4"/>
      <c r="L1" s="3"/>
    </row>
    <row r="2" spans="1:12" x14ac:dyDescent="0.35">
      <c r="A2" s="5" t="s">
        <v>1</v>
      </c>
      <c r="B2" s="6" t="s">
        <v>2</v>
      </c>
      <c r="C2" t="s">
        <v>3</v>
      </c>
      <c r="K2" s="7"/>
    </row>
    <row r="3" spans="1:12" x14ac:dyDescent="0.35">
      <c r="A3" t="s">
        <v>4</v>
      </c>
      <c r="K3" s="7"/>
    </row>
    <row r="4" spans="1:12" x14ac:dyDescent="0.35">
      <c r="A4" t="s">
        <v>5</v>
      </c>
      <c r="K4" s="7"/>
    </row>
    <row r="6" spans="1:12" x14ac:dyDescent="0.35">
      <c r="A6" s="8" t="s">
        <v>6</v>
      </c>
      <c r="B6" s="9"/>
      <c r="C6" s="10" t="s">
        <v>7</v>
      </c>
      <c r="D6" s="10" t="s">
        <v>8</v>
      </c>
      <c r="E6" s="10" t="s">
        <v>9</v>
      </c>
      <c r="F6" s="11" t="s">
        <v>10</v>
      </c>
    </row>
    <row r="7" spans="1:12" x14ac:dyDescent="0.35">
      <c r="A7" s="12" t="s">
        <v>11</v>
      </c>
      <c r="B7" s="13"/>
      <c r="C7" s="14" t="s">
        <v>12</v>
      </c>
      <c r="D7" s="14">
        <v>1</v>
      </c>
      <c r="E7" s="15">
        <f>9698.7+75.24*6+8131.2/2</f>
        <v>14215.740000000002</v>
      </c>
      <c r="F7" s="16">
        <f>D7*E7</f>
        <v>14215.740000000002</v>
      </c>
    </row>
    <row r="8" spans="1:12" x14ac:dyDescent="0.35">
      <c r="A8" s="12" t="s">
        <v>13</v>
      </c>
      <c r="B8" s="13"/>
      <c r="C8" s="14" t="s">
        <v>14</v>
      </c>
      <c r="D8" s="14">
        <v>1</v>
      </c>
      <c r="E8" s="15">
        <f>11310.2+75.24*6+8131.2/2</f>
        <v>15827.240000000002</v>
      </c>
      <c r="F8" s="16">
        <f>D8*E8</f>
        <v>15827.240000000002</v>
      </c>
    </row>
    <row r="10" spans="1:12" ht="15" thickBot="1" x14ac:dyDescent="0.4">
      <c r="A10" s="2" t="s">
        <v>15</v>
      </c>
      <c r="B10" s="2"/>
      <c r="C10" s="2"/>
      <c r="D10" s="2"/>
      <c r="E10" s="2"/>
      <c r="F10" s="17">
        <f>SUM(F7:F8)</f>
        <v>30042.980000000003</v>
      </c>
      <c r="G10" s="2" t="s">
        <v>16</v>
      </c>
      <c r="H10" s="2"/>
      <c r="I10" s="2"/>
      <c r="J10" s="3"/>
      <c r="K10" s="3"/>
      <c r="L10" s="3"/>
    </row>
    <row r="12" spans="1:12" x14ac:dyDescent="0.35">
      <c r="A12" s="5" t="s">
        <v>17</v>
      </c>
      <c r="B12" s="6" t="s">
        <v>2</v>
      </c>
      <c r="C12" t="s">
        <v>18</v>
      </c>
    </row>
    <row r="13" spans="1:12" x14ac:dyDescent="0.35">
      <c r="A13" t="s">
        <v>19</v>
      </c>
    </row>
    <row r="14" spans="1:12" x14ac:dyDescent="0.35">
      <c r="A14" t="s">
        <v>20</v>
      </c>
    </row>
    <row r="15" spans="1:12" x14ac:dyDescent="0.35">
      <c r="A15" t="s">
        <v>21</v>
      </c>
    </row>
    <row r="17" spans="1:12" x14ac:dyDescent="0.35">
      <c r="A17" s="8" t="s">
        <v>6</v>
      </c>
      <c r="B17" s="9"/>
      <c r="C17" s="10" t="s">
        <v>7</v>
      </c>
      <c r="D17" s="10" t="s">
        <v>8</v>
      </c>
      <c r="E17" s="10" t="s">
        <v>9</v>
      </c>
      <c r="F17" s="11" t="s">
        <v>10</v>
      </c>
    </row>
    <row r="18" spans="1:12" x14ac:dyDescent="0.35">
      <c r="A18" s="12" t="s">
        <v>11</v>
      </c>
      <c r="B18" s="13"/>
      <c r="C18" s="14" t="s">
        <v>12</v>
      </c>
      <c r="D18" s="14">
        <v>1</v>
      </c>
      <c r="E18" s="16">
        <v>14420.560000000001</v>
      </c>
      <c r="F18" s="16">
        <f>D18*E18</f>
        <v>14420.560000000001</v>
      </c>
    </row>
    <row r="19" spans="1:12" x14ac:dyDescent="0.35">
      <c r="A19" s="12" t="s">
        <v>13</v>
      </c>
      <c r="B19" s="13"/>
      <c r="C19" s="14" t="s">
        <v>14</v>
      </c>
      <c r="D19" s="14">
        <v>1</v>
      </c>
      <c r="E19" s="16">
        <v>15824.600000000002</v>
      </c>
      <c r="F19" s="16">
        <f>D19*E19</f>
        <v>15824.600000000002</v>
      </c>
    </row>
    <row r="21" spans="1:12" ht="15" thickBot="1" x14ac:dyDescent="0.4">
      <c r="A21" s="2" t="s">
        <v>15</v>
      </c>
      <c r="B21" s="2"/>
      <c r="C21" s="2"/>
      <c r="D21" s="2"/>
      <c r="E21" s="2"/>
      <c r="F21" s="17">
        <f>SUM(F18:F19)</f>
        <v>30245.160000000003</v>
      </c>
      <c r="G21" s="2" t="s">
        <v>16</v>
      </c>
      <c r="H21" s="2"/>
      <c r="I21" s="2"/>
    </row>
    <row r="22" spans="1:12" x14ac:dyDescent="0.35">
      <c r="A22" s="18"/>
    </row>
    <row r="23" spans="1:12" x14ac:dyDescent="0.35">
      <c r="A23" s="19" t="s">
        <v>22</v>
      </c>
      <c r="B23" s="6" t="s">
        <v>2</v>
      </c>
      <c r="C23" t="s">
        <v>18</v>
      </c>
    </row>
    <row r="24" spans="1:12" x14ac:dyDescent="0.35">
      <c r="A24" t="s">
        <v>23</v>
      </c>
    </row>
    <row r="25" spans="1:12" x14ac:dyDescent="0.35">
      <c r="A25" t="s">
        <v>24</v>
      </c>
    </row>
    <row r="27" spans="1:12" x14ac:dyDescent="0.35">
      <c r="A27" s="8" t="s">
        <v>6</v>
      </c>
      <c r="B27" s="9"/>
      <c r="C27" s="10" t="s">
        <v>7</v>
      </c>
      <c r="D27" s="10" t="s">
        <v>8</v>
      </c>
      <c r="E27" s="10" t="s">
        <v>9</v>
      </c>
      <c r="F27" s="11" t="s">
        <v>10</v>
      </c>
    </row>
    <row r="28" spans="1:12" x14ac:dyDescent="0.35">
      <c r="A28" s="12" t="s">
        <v>11</v>
      </c>
      <c r="B28" s="13"/>
      <c r="C28" s="14" t="s">
        <v>12</v>
      </c>
      <c r="D28" s="14">
        <v>1</v>
      </c>
      <c r="E28" s="16">
        <v>13839.232000000002</v>
      </c>
      <c r="F28" s="16">
        <f>D28*E28</f>
        <v>13839.232000000002</v>
      </c>
    </row>
    <row r="29" spans="1:12" x14ac:dyDescent="0.35">
      <c r="A29" s="12" t="s">
        <v>13</v>
      </c>
      <c r="B29" s="13"/>
      <c r="C29" s="14" t="s">
        <v>14</v>
      </c>
      <c r="D29" s="14">
        <v>1</v>
      </c>
      <c r="E29" s="16">
        <v>15203.672000000004</v>
      </c>
      <c r="F29" s="16">
        <f>D29*E29</f>
        <v>15203.672000000004</v>
      </c>
    </row>
    <row r="30" spans="1:12" x14ac:dyDescent="0.35">
      <c r="J30" s="20"/>
      <c r="K30" s="20"/>
      <c r="L30" s="20"/>
    </row>
    <row r="31" spans="1:12" ht="15" thickBot="1" x14ac:dyDescent="0.4">
      <c r="A31" s="2" t="s">
        <v>15</v>
      </c>
      <c r="B31" s="2"/>
      <c r="C31" s="2"/>
      <c r="D31" s="2"/>
      <c r="E31" s="2"/>
      <c r="F31" s="17">
        <f>SUM(F28:F29)</f>
        <v>29042.904000000006</v>
      </c>
      <c r="G31" s="2" t="s">
        <v>16</v>
      </c>
      <c r="H31" s="2"/>
      <c r="I31" s="2"/>
      <c r="J31" s="20"/>
      <c r="K31" s="20"/>
      <c r="L31" s="20"/>
    </row>
    <row r="32" spans="1:12" x14ac:dyDescent="0.35">
      <c r="J32" s="20"/>
      <c r="K32" s="20"/>
      <c r="L32" s="20"/>
    </row>
    <row r="33" spans="1:12" x14ac:dyDescent="0.35">
      <c r="A33" s="19" t="s">
        <v>25</v>
      </c>
      <c r="B33" s="6" t="s">
        <v>2</v>
      </c>
      <c r="C33" t="s">
        <v>26</v>
      </c>
      <c r="J33" s="20"/>
      <c r="K33" s="20"/>
      <c r="L33" s="20"/>
    </row>
    <row r="34" spans="1:12" x14ac:dyDescent="0.35">
      <c r="A34" t="s">
        <v>4</v>
      </c>
      <c r="J34" s="20"/>
      <c r="K34" s="20"/>
      <c r="L34" s="20"/>
    </row>
    <row r="35" spans="1:12" x14ac:dyDescent="0.35">
      <c r="A35" t="s">
        <v>5</v>
      </c>
      <c r="J35" s="20"/>
      <c r="K35" s="20"/>
      <c r="L35" s="20"/>
    </row>
    <row r="36" spans="1:12" x14ac:dyDescent="0.35">
      <c r="J36" s="20"/>
      <c r="K36" s="20"/>
      <c r="L36" s="20"/>
    </row>
    <row r="37" spans="1:12" x14ac:dyDescent="0.35">
      <c r="A37" s="8" t="s">
        <v>6</v>
      </c>
      <c r="B37" s="9"/>
      <c r="C37" s="10" t="s">
        <v>7</v>
      </c>
      <c r="D37" s="10" t="s">
        <v>8</v>
      </c>
      <c r="E37" s="10" t="s">
        <v>9</v>
      </c>
      <c r="F37" s="11" t="s">
        <v>10</v>
      </c>
      <c r="J37" s="20"/>
      <c r="K37" s="20"/>
      <c r="L37" s="20"/>
    </row>
    <row r="38" spans="1:12" x14ac:dyDescent="0.35">
      <c r="A38" s="12" t="s">
        <v>11</v>
      </c>
      <c r="B38" s="13"/>
      <c r="C38" s="14" t="s">
        <v>12</v>
      </c>
      <c r="D38" s="14">
        <v>1</v>
      </c>
      <c r="E38" s="16">
        <v>8227.4</v>
      </c>
      <c r="F38" s="16">
        <f>D38*E38</f>
        <v>8227.4</v>
      </c>
      <c r="J38" s="20"/>
      <c r="K38" s="20"/>
      <c r="L38" s="20"/>
    </row>
    <row r="39" spans="1:12" x14ac:dyDescent="0.35">
      <c r="A39" s="12" t="s">
        <v>13</v>
      </c>
      <c r="B39" s="13"/>
      <c r="C39" s="14" t="s">
        <v>14</v>
      </c>
      <c r="D39" s="14">
        <v>1</v>
      </c>
      <c r="E39" s="16">
        <v>9808.2999999999993</v>
      </c>
      <c r="F39" s="16">
        <f>D39*E39</f>
        <v>9808.2999999999993</v>
      </c>
      <c r="J39" s="20"/>
      <c r="K39" s="20"/>
      <c r="L39" s="20"/>
    </row>
    <row r="40" spans="1:12" x14ac:dyDescent="0.35">
      <c r="J40" s="20"/>
      <c r="K40" s="20"/>
      <c r="L40" s="20"/>
    </row>
    <row r="41" spans="1:12" ht="15" thickBot="1" x14ac:dyDescent="0.4">
      <c r="A41" s="2" t="s">
        <v>15</v>
      </c>
      <c r="B41" s="2"/>
      <c r="C41" s="2"/>
      <c r="D41" s="2"/>
      <c r="E41" s="2"/>
      <c r="F41" s="17">
        <f>SUM(F38:F39)</f>
        <v>18035.699999999997</v>
      </c>
      <c r="G41" s="2" t="s">
        <v>16</v>
      </c>
      <c r="H41" s="2"/>
      <c r="I41" s="2"/>
      <c r="J41" s="20"/>
      <c r="K41" s="20"/>
      <c r="L41" s="20"/>
    </row>
    <row r="43" spans="1:12" x14ac:dyDescent="0.35">
      <c r="A43" s="19" t="s">
        <v>17</v>
      </c>
      <c r="B43" s="6" t="s">
        <v>2</v>
      </c>
      <c r="C43" t="s">
        <v>27</v>
      </c>
      <c r="J43" s="20"/>
    </row>
    <row r="44" spans="1:12" x14ac:dyDescent="0.35">
      <c r="A44" t="s">
        <v>19</v>
      </c>
      <c r="J44" s="20"/>
    </row>
    <row r="45" spans="1:12" x14ac:dyDescent="0.35">
      <c r="A45" t="s">
        <v>20</v>
      </c>
      <c r="J45" s="20"/>
    </row>
    <row r="46" spans="1:12" x14ac:dyDescent="0.35">
      <c r="A46" t="s">
        <v>21</v>
      </c>
      <c r="J46" s="20"/>
    </row>
    <row r="47" spans="1:12" x14ac:dyDescent="0.35">
      <c r="J47" s="20"/>
    </row>
    <row r="48" spans="1:12" x14ac:dyDescent="0.35">
      <c r="A48" s="8" t="s">
        <v>6</v>
      </c>
      <c r="B48" s="9"/>
      <c r="C48" s="10" t="s">
        <v>7</v>
      </c>
      <c r="D48" s="10" t="s">
        <v>8</v>
      </c>
      <c r="E48" s="10" t="s">
        <v>9</v>
      </c>
      <c r="F48" s="11" t="s">
        <v>10</v>
      </c>
      <c r="J48" s="20"/>
    </row>
    <row r="49" spans="1:13" x14ac:dyDescent="0.35">
      <c r="A49" s="12" t="s">
        <v>11</v>
      </c>
      <c r="B49" s="13"/>
      <c r="C49" s="14" t="s">
        <v>12</v>
      </c>
      <c r="D49" s="14">
        <v>1</v>
      </c>
      <c r="E49" s="16">
        <v>8227.4</v>
      </c>
      <c r="F49" s="16">
        <f>D49*E49</f>
        <v>8227.4</v>
      </c>
      <c r="I49" s="21"/>
      <c r="K49" s="3"/>
    </row>
    <row r="50" spans="1:13" x14ac:dyDescent="0.35">
      <c r="A50" s="12" t="s">
        <v>13</v>
      </c>
      <c r="B50" s="13"/>
      <c r="C50" s="14" t="s">
        <v>14</v>
      </c>
      <c r="D50" s="14">
        <v>1</v>
      </c>
      <c r="E50" s="16">
        <v>9808.2999999999993</v>
      </c>
      <c r="F50" s="16">
        <f>D50*E50</f>
        <v>9808.2999999999993</v>
      </c>
      <c r="I50" s="22"/>
      <c r="J50" s="22"/>
      <c r="K50" s="3"/>
      <c r="M50" s="23"/>
    </row>
    <row r="51" spans="1:13" x14ac:dyDescent="0.35">
      <c r="J51" s="20"/>
      <c r="K51" s="3"/>
    </row>
    <row r="52" spans="1:13" ht="15" thickBot="1" x14ac:dyDescent="0.4">
      <c r="A52" s="2" t="s">
        <v>15</v>
      </c>
      <c r="B52" s="2"/>
      <c r="C52" s="2"/>
      <c r="D52" s="2"/>
      <c r="E52" s="2"/>
      <c r="F52" s="17">
        <f>SUM(F49:F50)</f>
        <v>18035.699999999997</v>
      </c>
      <c r="G52" s="2" t="s">
        <v>16</v>
      </c>
      <c r="H52" s="2"/>
      <c r="I52" s="2"/>
      <c r="J52" s="20"/>
      <c r="K52" s="3"/>
      <c r="M52" s="23"/>
    </row>
    <row r="53" spans="1:13" ht="15.5" x14ac:dyDescent="0.35">
      <c r="A53" s="24"/>
      <c r="B53" s="24"/>
      <c r="C53" s="25"/>
      <c r="D53" s="25"/>
      <c r="E53" s="26"/>
      <c r="F53" s="27"/>
      <c r="G53" s="28"/>
      <c r="H53" s="29"/>
      <c r="I53" s="30"/>
      <c r="J53" s="31"/>
      <c r="K53" s="3"/>
    </row>
    <row r="54" spans="1:13" ht="15.5" x14ac:dyDescent="0.35">
      <c r="A54" s="32" t="s">
        <v>28</v>
      </c>
      <c r="B54" s="24"/>
      <c r="C54" s="25"/>
      <c r="D54" s="25"/>
      <c r="E54" s="26"/>
      <c r="F54" s="27"/>
      <c r="G54" s="28"/>
      <c r="H54" s="29"/>
      <c r="I54" s="30"/>
      <c r="J54" s="31"/>
      <c r="K54" s="3"/>
    </row>
    <row r="55" spans="1:13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3" ht="15.5" x14ac:dyDescent="0.35">
      <c r="A56" s="33"/>
      <c r="B56" s="34"/>
      <c r="C56" s="34"/>
      <c r="D56" s="34"/>
      <c r="E56" s="34"/>
      <c r="F56" s="34"/>
      <c r="G56" s="34"/>
      <c r="H56" s="35"/>
      <c r="I56" s="35"/>
      <c r="J56" s="36"/>
      <c r="K56" s="37"/>
    </row>
    <row r="57" spans="1:13" ht="15.5" x14ac:dyDescent="0.35">
      <c r="A57" s="33"/>
      <c r="B57" s="34"/>
      <c r="C57" s="34"/>
      <c r="D57" s="34"/>
      <c r="E57" s="34"/>
      <c r="F57" s="34"/>
      <c r="G57" s="34"/>
      <c r="H57" s="35"/>
      <c r="I57" s="38"/>
      <c r="J57" s="36"/>
      <c r="K57" s="37"/>
    </row>
    <row r="58" spans="1:13" ht="15.5" x14ac:dyDescent="0.35">
      <c r="A58" s="37"/>
      <c r="B58" s="34"/>
      <c r="C58" s="34"/>
      <c r="D58" s="34"/>
      <c r="E58" s="34"/>
      <c r="F58" s="34"/>
      <c r="G58" s="34"/>
      <c r="H58" s="34"/>
      <c r="I58" s="34"/>
      <c r="J58" s="36"/>
      <c r="K58" s="37"/>
    </row>
    <row r="59" spans="1:13" ht="15.5" x14ac:dyDescent="0.35">
      <c r="B59" s="34"/>
      <c r="C59" s="34"/>
      <c r="D59" s="34"/>
      <c r="E59" s="34"/>
      <c r="F59" s="34"/>
      <c r="G59" s="34"/>
      <c r="H59" s="34"/>
      <c r="I59" s="38"/>
      <c r="J59" s="36"/>
      <c r="K59" s="37"/>
    </row>
    <row r="60" spans="1:13" ht="15.5" x14ac:dyDescent="0.35">
      <c r="A60" s="37"/>
      <c r="B60" s="34"/>
      <c r="C60" s="34"/>
      <c r="D60" s="34"/>
      <c r="E60" s="34"/>
      <c r="F60" s="34"/>
      <c r="G60" s="34"/>
      <c r="H60" s="34"/>
      <c r="I60" s="34"/>
      <c r="J60" s="36"/>
      <c r="K60" s="37"/>
    </row>
    <row r="61" spans="1:13" ht="15.5" x14ac:dyDescent="0.35">
      <c r="A61" s="37"/>
      <c r="B61" s="34"/>
      <c r="C61" s="34"/>
      <c r="D61" s="34"/>
      <c r="E61" s="34"/>
      <c r="F61" s="34"/>
      <c r="G61" s="34"/>
      <c r="H61" s="34"/>
      <c r="I61" s="38"/>
      <c r="J61" s="39"/>
      <c r="K61" s="37"/>
    </row>
    <row r="62" spans="1:13" ht="15.5" x14ac:dyDescent="0.35">
      <c r="B62" s="40"/>
      <c r="C62" s="40"/>
      <c r="D62" s="40"/>
      <c r="E62" s="40"/>
      <c r="F62" s="41"/>
      <c r="G62" s="41"/>
      <c r="H62" s="41"/>
      <c r="I62" s="41"/>
      <c r="J62" s="42"/>
      <c r="K62" s="43"/>
    </row>
  </sheetData>
  <printOptions horizontalCentered="1" verticalCentered="1"/>
  <pageMargins left="0.11811023622047245" right="0.11811023622047245" top="0.19685039370078741" bottom="0.19685039370078741" header="0" footer="0"/>
  <pageSetup paperSize="9" scale="9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tabSelected="1" zoomScale="85" zoomScaleNormal="85" workbookViewId="0"/>
  </sheetViews>
  <sheetFormatPr defaultRowHeight="14.5" x14ac:dyDescent="0.35"/>
  <cols>
    <col min="5" max="5" width="10.81640625" customWidth="1"/>
    <col min="6" max="6" width="22.54296875" customWidth="1"/>
    <col min="25" max="25" width="9.1796875" customWidth="1"/>
    <col min="26" max="26" width="11.26953125" customWidth="1"/>
    <col min="27" max="27" width="11.453125" customWidth="1"/>
  </cols>
  <sheetData>
    <row r="1" spans="1:27" ht="15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27" x14ac:dyDescent="0.35">
      <c r="A2" s="5" t="s">
        <v>1</v>
      </c>
      <c r="B2" s="6" t="s">
        <v>2</v>
      </c>
      <c r="C2" t="s">
        <v>3</v>
      </c>
      <c r="K2" s="7"/>
      <c r="P2" s="44"/>
      <c r="Q2" s="45"/>
      <c r="R2" s="46"/>
      <c r="S2" s="47"/>
      <c r="T2" s="45"/>
      <c r="U2" s="45"/>
      <c r="V2" s="48"/>
      <c r="W2" s="45"/>
      <c r="X2" s="49"/>
      <c r="Y2" s="50"/>
      <c r="Z2" s="51"/>
      <c r="AA2" s="52"/>
    </row>
    <row r="3" spans="1:27" x14ac:dyDescent="0.35">
      <c r="A3" t="s">
        <v>4</v>
      </c>
      <c r="K3" s="7"/>
      <c r="P3" s="44"/>
      <c r="Q3" s="45"/>
      <c r="R3" s="46"/>
      <c r="S3" s="47"/>
      <c r="T3" s="45"/>
      <c r="U3" s="45"/>
      <c r="V3" s="48"/>
      <c r="W3" s="45"/>
      <c r="X3" s="49"/>
      <c r="Y3" s="50"/>
      <c r="Z3" s="51"/>
      <c r="AA3" s="52"/>
    </row>
    <row r="4" spans="1:27" x14ac:dyDescent="0.35">
      <c r="A4" t="s">
        <v>5</v>
      </c>
      <c r="K4" s="7"/>
      <c r="P4" s="53"/>
      <c r="Q4" s="45"/>
      <c r="R4" s="46"/>
      <c r="S4" s="48"/>
      <c r="T4" s="45"/>
      <c r="U4" s="45"/>
      <c r="V4" s="48"/>
      <c r="W4" s="45"/>
      <c r="X4" s="54"/>
      <c r="Y4" s="50"/>
      <c r="Z4" s="51"/>
      <c r="AA4" s="52"/>
    </row>
    <row r="5" spans="1:27" x14ac:dyDescent="0.35">
      <c r="P5" s="45"/>
      <c r="Q5" s="45"/>
      <c r="R5" s="46"/>
      <c r="S5" s="48"/>
      <c r="T5" s="45"/>
      <c r="U5" s="45"/>
      <c r="V5" s="48"/>
      <c r="W5" s="45"/>
      <c r="X5" s="54"/>
      <c r="Y5" s="50"/>
      <c r="Z5" s="51"/>
      <c r="AA5" s="52"/>
    </row>
    <row r="6" spans="1:27" ht="15" thickBot="1" x14ac:dyDescent="0.4">
      <c r="A6" s="55" t="s">
        <v>6</v>
      </c>
      <c r="B6" s="56"/>
      <c r="C6" s="57" t="s">
        <v>7</v>
      </c>
      <c r="D6" s="57" t="s">
        <v>8</v>
      </c>
      <c r="E6" s="57" t="s">
        <v>9</v>
      </c>
      <c r="F6" s="58" t="s">
        <v>10</v>
      </c>
      <c r="P6" s="45"/>
      <c r="Q6" s="45"/>
      <c r="R6" s="46"/>
      <c r="S6" s="48"/>
      <c r="T6" s="48"/>
      <c r="U6" s="48"/>
      <c r="V6" s="48"/>
      <c r="W6" s="48"/>
      <c r="X6" s="48"/>
      <c r="Y6" s="50"/>
      <c r="Z6" s="51"/>
      <c r="AA6" s="52"/>
    </row>
    <row r="7" spans="1:27" x14ac:dyDescent="0.35">
      <c r="A7" s="12" t="s">
        <v>29</v>
      </c>
      <c r="B7" s="13"/>
      <c r="C7" s="14" t="s">
        <v>30</v>
      </c>
      <c r="D7" s="14">
        <v>2</v>
      </c>
      <c r="E7" s="59">
        <v>13458.280000000002</v>
      </c>
      <c r="F7" s="16">
        <f>D7*E7</f>
        <v>26916.560000000005</v>
      </c>
      <c r="P7" s="45"/>
      <c r="Q7" s="45"/>
      <c r="R7" s="60"/>
      <c r="S7" s="61"/>
      <c r="T7" s="44"/>
      <c r="U7" s="44"/>
      <c r="V7" s="61"/>
      <c r="W7" s="44"/>
      <c r="X7" s="62"/>
      <c r="Y7" s="50"/>
      <c r="Z7" s="63"/>
      <c r="AA7" s="52"/>
    </row>
    <row r="8" spans="1:27" x14ac:dyDescent="0.35">
      <c r="A8" s="12" t="s">
        <v>31</v>
      </c>
      <c r="B8" s="13"/>
      <c r="C8" s="14" t="s">
        <v>32</v>
      </c>
      <c r="D8" s="14">
        <v>1</v>
      </c>
      <c r="E8" s="64">
        <v>11847.880000000001</v>
      </c>
      <c r="F8" s="16">
        <f t="shared" ref="F8:F9" si="0">D8*E8</f>
        <v>11847.880000000001</v>
      </c>
      <c r="P8" s="45"/>
      <c r="Q8" s="45"/>
      <c r="R8" s="46"/>
      <c r="S8" s="65"/>
      <c r="T8" s="66"/>
      <c r="U8" s="66"/>
      <c r="V8" s="66"/>
      <c r="W8" s="66"/>
      <c r="X8" s="67"/>
      <c r="Y8" s="63"/>
      <c r="Z8" s="68"/>
      <c r="AA8" s="52"/>
    </row>
    <row r="9" spans="1:27" x14ac:dyDescent="0.35">
      <c r="A9" s="12" t="s">
        <v>33</v>
      </c>
      <c r="B9" s="13"/>
      <c r="C9" s="14" t="s">
        <v>34</v>
      </c>
      <c r="D9" s="14">
        <v>1</v>
      </c>
      <c r="E9" s="64">
        <v>11857.780000000002</v>
      </c>
      <c r="F9" s="16">
        <f t="shared" si="0"/>
        <v>11857.780000000002</v>
      </c>
      <c r="P9" s="45"/>
      <c r="Q9" s="45"/>
      <c r="R9" s="46"/>
      <c r="S9" s="69"/>
      <c r="T9" s="66"/>
      <c r="U9" s="66"/>
      <c r="V9" s="66"/>
      <c r="W9" s="66"/>
      <c r="X9" s="66"/>
      <c r="Y9" s="63"/>
      <c r="Z9" s="70"/>
      <c r="AA9" s="52"/>
    </row>
    <row r="10" spans="1:27" x14ac:dyDescent="0.35">
      <c r="A10" s="12" t="s">
        <v>11</v>
      </c>
      <c r="B10" s="13"/>
      <c r="C10" s="14"/>
      <c r="D10" s="14">
        <v>1</v>
      </c>
      <c r="E10" s="64">
        <v>12647.580000000002</v>
      </c>
      <c r="F10" s="16">
        <f>D10*E10</f>
        <v>12647.580000000002</v>
      </c>
      <c r="P10" s="45"/>
      <c r="Q10" s="45"/>
      <c r="R10" s="46"/>
      <c r="S10" s="69"/>
      <c r="T10" s="71"/>
      <c r="U10" s="71"/>
      <c r="V10" s="71"/>
      <c r="W10" s="71"/>
      <c r="X10" s="71"/>
      <c r="Y10" s="72"/>
      <c r="Z10" s="72"/>
      <c r="AA10" s="52"/>
    </row>
    <row r="11" spans="1:27" x14ac:dyDescent="0.35"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52"/>
    </row>
    <row r="12" spans="1:27" ht="15" thickBot="1" x14ac:dyDescent="0.4">
      <c r="A12" s="2" t="s">
        <v>35</v>
      </c>
      <c r="B12" s="2"/>
      <c r="C12" s="2"/>
      <c r="D12" s="2"/>
      <c r="E12" s="2"/>
      <c r="F12" s="17">
        <f>SUM(F7:F10)</f>
        <v>63269.8</v>
      </c>
      <c r="G12" s="2" t="s">
        <v>16</v>
      </c>
      <c r="H12" s="2"/>
      <c r="I12" s="2"/>
      <c r="J12" s="3"/>
      <c r="K12" s="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52"/>
    </row>
    <row r="13" spans="1:27" x14ac:dyDescent="0.35">
      <c r="P13" s="44"/>
      <c r="Q13" s="45"/>
      <c r="R13" s="46"/>
      <c r="S13" s="48"/>
      <c r="T13" s="45"/>
      <c r="U13" s="45"/>
      <c r="V13" s="48"/>
      <c r="W13" s="45"/>
      <c r="X13" s="54"/>
      <c r="Y13" s="50"/>
      <c r="Z13" s="63"/>
      <c r="AA13" s="52"/>
    </row>
    <row r="14" spans="1:27" x14ac:dyDescent="0.35">
      <c r="A14" s="5" t="s">
        <v>17</v>
      </c>
      <c r="B14" s="6" t="s">
        <v>2</v>
      </c>
      <c r="C14" t="s">
        <v>18</v>
      </c>
      <c r="P14" s="44"/>
      <c r="Q14" s="45"/>
      <c r="R14" s="46"/>
      <c r="S14" s="48"/>
      <c r="T14" s="48"/>
      <c r="U14" s="48"/>
      <c r="V14" s="48"/>
      <c r="W14" s="48"/>
      <c r="X14" s="48"/>
      <c r="Y14" s="50"/>
      <c r="Z14" s="63"/>
      <c r="AA14" s="52"/>
    </row>
    <row r="15" spans="1:27" x14ac:dyDescent="0.35">
      <c r="A15" t="s">
        <v>19</v>
      </c>
      <c r="P15" s="53"/>
      <c r="Q15" s="45"/>
      <c r="R15" s="60"/>
      <c r="S15" s="61"/>
      <c r="T15" s="44"/>
      <c r="U15" s="44"/>
      <c r="V15" s="61"/>
      <c r="W15" s="44"/>
      <c r="X15" s="62"/>
      <c r="Y15" s="50"/>
      <c r="Z15" s="63"/>
      <c r="AA15" s="52"/>
    </row>
    <row r="16" spans="1:27" x14ac:dyDescent="0.35">
      <c r="A16" t="s">
        <v>20</v>
      </c>
      <c r="P16" s="45"/>
      <c r="Q16" s="45"/>
      <c r="R16" s="46"/>
      <c r="S16" s="65"/>
      <c r="T16" s="66"/>
      <c r="U16" s="66"/>
      <c r="V16" s="66"/>
      <c r="W16" s="66"/>
      <c r="X16" s="67"/>
      <c r="Y16" s="63"/>
      <c r="Z16" s="68"/>
      <c r="AA16" s="52"/>
    </row>
    <row r="17" spans="1:27" x14ac:dyDescent="0.35">
      <c r="A17" t="s">
        <v>21</v>
      </c>
      <c r="P17" s="45"/>
      <c r="Q17" s="45"/>
      <c r="R17" s="46"/>
      <c r="S17" s="69"/>
      <c r="T17" s="66"/>
      <c r="U17" s="66"/>
      <c r="V17" s="66"/>
      <c r="W17" s="66"/>
      <c r="X17" s="66"/>
      <c r="Y17" s="63"/>
      <c r="Z17" s="70"/>
      <c r="AA17" s="52"/>
    </row>
    <row r="18" spans="1:27" x14ac:dyDescent="0.35">
      <c r="P18" s="45"/>
      <c r="Q18" s="45"/>
      <c r="R18" s="46"/>
      <c r="S18" s="69"/>
      <c r="T18" s="71"/>
      <c r="U18" s="71"/>
      <c r="V18" s="71"/>
      <c r="W18" s="71"/>
      <c r="X18" s="71"/>
      <c r="Y18" s="72"/>
      <c r="Z18" s="72"/>
      <c r="AA18" s="52"/>
    </row>
    <row r="19" spans="1:27" ht="15" thickBot="1" x14ac:dyDescent="0.4">
      <c r="A19" s="55" t="s">
        <v>6</v>
      </c>
      <c r="B19" s="56"/>
      <c r="C19" s="57" t="s">
        <v>7</v>
      </c>
      <c r="D19" s="57" t="s">
        <v>8</v>
      </c>
      <c r="E19" s="57" t="s">
        <v>9</v>
      </c>
      <c r="F19" s="58" t="s">
        <v>10</v>
      </c>
      <c r="P19" s="53"/>
      <c r="Q19" s="45"/>
      <c r="R19" s="86"/>
      <c r="S19" s="86"/>
      <c r="T19" s="86"/>
      <c r="U19" s="74"/>
      <c r="V19" s="74"/>
      <c r="W19" s="74"/>
      <c r="X19" s="75"/>
      <c r="Y19" s="76"/>
      <c r="Z19" s="73"/>
      <c r="AA19" s="52"/>
    </row>
    <row r="20" spans="1:27" x14ac:dyDescent="0.35">
      <c r="A20" s="12" t="s">
        <v>29</v>
      </c>
      <c r="B20" s="13"/>
      <c r="C20" s="14" t="s">
        <v>30</v>
      </c>
      <c r="D20" s="14">
        <v>2</v>
      </c>
      <c r="E20" s="64">
        <v>13343.972400000001</v>
      </c>
      <c r="F20" s="16">
        <f>D20*E20</f>
        <v>26687.944800000001</v>
      </c>
      <c r="P20" s="45"/>
      <c r="Q20" s="45"/>
      <c r="R20" s="60"/>
      <c r="S20" s="61"/>
      <c r="T20" s="44"/>
      <c r="U20" s="44"/>
      <c r="V20" s="61"/>
      <c r="W20" s="44"/>
      <c r="X20" s="62"/>
      <c r="Y20" s="50"/>
      <c r="Z20" s="73"/>
      <c r="AA20" s="52"/>
    </row>
    <row r="21" spans="1:27" x14ac:dyDescent="0.35">
      <c r="A21" s="12" t="s">
        <v>31</v>
      </c>
      <c r="B21" s="13"/>
      <c r="C21" s="14" t="s">
        <v>32</v>
      </c>
      <c r="D21" s="14">
        <v>1</v>
      </c>
      <c r="E21" s="64">
        <v>11938.832400000001</v>
      </c>
      <c r="F21" s="16">
        <f t="shared" ref="F21:F22" si="1">D21*E21</f>
        <v>11938.832400000001</v>
      </c>
      <c r="P21" s="45"/>
      <c r="Q21" s="45"/>
      <c r="R21" s="46"/>
      <c r="S21" s="65"/>
      <c r="T21" s="66"/>
      <c r="U21" s="66"/>
      <c r="V21" s="66"/>
      <c r="W21" s="66"/>
      <c r="X21" s="67"/>
      <c r="Y21" s="63"/>
      <c r="Z21" s="73"/>
      <c r="AA21" s="52"/>
    </row>
    <row r="22" spans="1:27" x14ac:dyDescent="0.35">
      <c r="A22" s="12" t="s">
        <v>33</v>
      </c>
      <c r="B22" s="13"/>
      <c r="C22" s="14" t="s">
        <v>34</v>
      </c>
      <c r="D22" s="14">
        <v>1</v>
      </c>
      <c r="E22" s="64">
        <v>11465.392400000001</v>
      </c>
      <c r="F22" s="16">
        <f t="shared" si="1"/>
        <v>11465.392400000001</v>
      </c>
      <c r="P22" s="45"/>
      <c r="Q22" s="45"/>
      <c r="R22" s="87"/>
      <c r="S22" s="87"/>
      <c r="T22" s="87"/>
      <c r="U22" s="77"/>
      <c r="V22" s="77"/>
      <c r="W22" s="77"/>
      <c r="X22" s="78"/>
      <c r="Y22" s="50"/>
      <c r="Z22" s="73"/>
      <c r="AA22" s="52"/>
    </row>
    <row r="23" spans="1:27" x14ac:dyDescent="0.35">
      <c r="A23" s="12" t="s">
        <v>11</v>
      </c>
      <c r="B23" s="13"/>
      <c r="C23" s="14"/>
      <c r="D23" s="14">
        <v>1</v>
      </c>
      <c r="E23" s="64">
        <v>12808.602400000002</v>
      </c>
      <c r="F23" s="16">
        <f>D23*E23</f>
        <v>12808.602400000002</v>
      </c>
      <c r="P23" s="45"/>
      <c r="Q23" s="45"/>
      <c r="R23" s="77"/>
      <c r="S23" s="77"/>
      <c r="T23" s="77"/>
      <c r="U23" s="77"/>
      <c r="V23" s="77"/>
      <c r="W23" s="77"/>
      <c r="X23" s="79"/>
      <c r="Y23" s="50"/>
      <c r="Z23" s="73"/>
      <c r="AA23" s="52"/>
    </row>
    <row r="24" spans="1:27" x14ac:dyDescent="0.35">
      <c r="P24" s="44"/>
      <c r="Q24" s="45"/>
      <c r="R24" s="46"/>
      <c r="S24" s="47"/>
      <c r="T24" s="45"/>
      <c r="U24" s="45"/>
      <c r="V24" s="48"/>
      <c r="W24" s="45"/>
      <c r="X24" s="49"/>
      <c r="Y24" s="50"/>
      <c r="Z24" s="51"/>
      <c r="AA24" s="52"/>
    </row>
    <row r="25" spans="1:27" ht="15" thickBot="1" x14ac:dyDescent="0.4">
      <c r="A25" s="2" t="s">
        <v>35</v>
      </c>
      <c r="B25" s="2"/>
      <c r="C25" s="2"/>
      <c r="D25" s="2"/>
      <c r="E25" s="2"/>
      <c r="F25" s="17">
        <f>SUM(F20:F23)</f>
        <v>62900.772000000012</v>
      </c>
      <c r="G25" s="2" t="s">
        <v>16</v>
      </c>
      <c r="H25" s="2"/>
      <c r="I25" s="2"/>
      <c r="P25" s="44"/>
      <c r="Q25" s="45"/>
      <c r="R25" s="46"/>
      <c r="S25" s="47"/>
      <c r="T25" s="45"/>
      <c r="U25" s="45"/>
      <c r="V25" s="48"/>
      <c r="W25" s="45"/>
      <c r="X25" s="49"/>
      <c r="Y25" s="50"/>
      <c r="Z25" s="51"/>
      <c r="AA25" s="52"/>
    </row>
    <row r="26" spans="1:27" x14ac:dyDescent="0.35">
      <c r="A26" s="18"/>
      <c r="P26" s="53"/>
      <c r="Q26" s="45"/>
      <c r="R26" s="46"/>
      <c r="S26" s="48"/>
      <c r="T26" s="45"/>
      <c r="U26" s="45"/>
      <c r="V26" s="48"/>
      <c r="W26" s="45"/>
      <c r="X26" s="54"/>
      <c r="Y26" s="50"/>
      <c r="Z26" s="51"/>
      <c r="AA26" s="52"/>
    </row>
    <row r="27" spans="1:27" x14ac:dyDescent="0.35">
      <c r="A27" s="19" t="s">
        <v>22</v>
      </c>
      <c r="B27" s="6" t="s">
        <v>2</v>
      </c>
      <c r="C27" t="s">
        <v>18</v>
      </c>
      <c r="P27" s="45"/>
      <c r="Q27" s="45"/>
      <c r="R27" s="46"/>
      <c r="S27" s="48"/>
      <c r="T27" s="45"/>
      <c r="U27" s="45"/>
      <c r="V27" s="48"/>
      <c r="W27" s="45"/>
      <c r="X27" s="54"/>
      <c r="Y27" s="50"/>
      <c r="Z27" s="51"/>
      <c r="AA27" s="52"/>
    </row>
    <row r="28" spans="1:27" x14ac:dyDescent="0.35">
      <c r="A28" t="s">
        <v>23</v>
      </c>
      <c r="P28" s="45"/>
      <c r="Q28" s="45"/>
      <c r="R28" s="46"/>
      <c r="S28" s="48"/>
      <c r="T28" s="48"/>
      <c r="U28" s="48"/>
      <c r="V28" s="48"/>
      <c r="W28" s="48"/>
      <c r="X28" s="48"/>
      <c r="Y28" s="50"/>
      <c r="Z28" s="51"/>
      <c r="AA28" s="52"/>
    </row>
    <row r="29" spans="1:27" x14ac:dyDescent="0.35">
      <c r="A29" t="s">
        <v>24</v>
      </c>
      <c r="P29" s="45"/>
      <c r="Q29" s="45"/>
      <c r="R29" s="86"/>
      <c r="S29" s="86"/>
      <c r="T29" s="86"/>
      <c r="U29" s="74"/>
      <c r="V29" s="74"/>
      <c r="W29" s="74"/>
      <c r="X29" s="80"/>
      <c r="Y29" s="76"/>
      <c r="Z29" s="81"/>
      <c r="AA29" s="52"/>
    </row>
    <row r="30" spans="1:27" x14ac:dyDescent="0.35">
      <c r="P30" s="45"/>
      <c r="Q30" s="45"/>
      <c r="R30" s="60"/>
      <c r="S30" s="61"/>
      <c r="T30" s="44"/>
      <c r="U30" s="44"/>
      <c r="V30" s="61"/>
      <c r="W30" s="44"/>
      <c r="X30" s="62"/>
      <c r="Y30" s="50"/>
      <c r="Z30" s="63"/>
      <c r="AA30" s="52"/>
    </row>
    <row r="31" spans="1:27" ht="15" thickBot="1" x14ac:dyDescent="0.4">
      <c r="A31" s="55" t="s">
        <v>6</v>
      </c>
      <c r="B31" s="56"/>
      <c r="C31" s="57" t="s">
        <v>7</v>
      </c>
      <c r="D31" s="57" t="s">
        <v>8</v>
      </c>
      <c r="E31" s="57" t="s">
        <v>9</v>
      </c>
      <c r="F31" s="58" t="s">
        <v>10</v>
      </c>
      <c r="P31" s="45"/>
      <c r="Q31" s="45"/>
      <c r="R31" s="46"/>
      <c r="S31" s="65"/>
      <c r="T31" s="66"/>
      <c r="U31" s="66"/>
      <c r="V31" s="66"/>
      <c r="W31" s="66"/>
      <c r="X31" s="67"/>
      <c r="Y31" s="63"/>
      <c r="Z31" s="68"/>
      <c r="AA31" s="52"/>
    </row>
    <row r="32" spans="1:27" x14ac:dyDescent="0.35">
      <c r="A32" s="12" t="s">
        <v>29</v>
      </c>
      <c r="B32" s="13"/>
      <c r="C32" s="14" t="s">
        <v>30</v>
      </c>
      <c r="D32" s="14">
        <v>2</v>
      </c>
      <c r="E32" s="64">
        <v>12744.7804</v>
      </c>
      <c r="F32" s="16">
        <v>25489.560799999999</v>
      </c>
      <c r="P32" s="45"/>
      <c r="Q32" s="45"/>
      <c r="R32" s="87"/>
      <c r="S32" s="87"/>
      <c r="T32" s="87"/>
      <c r="U32" s="77"/>
      <c r="V32" s="77"/>
      <c r="W32" s="77"/>
      <c r="X32" s="78"/>
      <c r="Y32" s="50"/>
      <c r="Z32" s="82"/>
      <c r="AA32" s="52"/>
    </row>
    <row r="33" spans="1:27" x14ac:dyDescent="0.35">
      <c r="A33" s="12" t="s">
        <v>31</v>
      </c>
      <c r="B33" s="13"/>
      <c r="C33" s="14" t="s">
        <v>32</v>
      </c>
      <c r="D33" s="14">
        <v>1</v>
      </c>
      <c r="E33" s="64">
        <v>11380.340399999999</v>
      </c>
      <c r="F33" s="16">
        <v>11380.340399999999</v>
      </c>
      <c r="P33" s="45"/>
      <c r="Q33" s="45"/>
      <c r="R33" s="77"/>
      <c r="S33" s="77"/>
      <c r="T33" s="77"/>
      <c r="U33" s="77"/>
      <c r="V33" s="77"/>
      <c r="W33" s="77"/>
      <c r="X33" s="79"/>
      <c r="Y33" s="50"/>
      <c r="Z33" s="82"/>
      <c r="AA33" s="52"/>
    </row>
    <row r="34" spans="1:27" x14ac:dyDescent="0.35">
      <c r="A34" s="12" t="s">
        <v>33</v>
      </c>
      <c r="B34" s="13"/>
      <c r="C34" s="14" t="s">
        <v>34</v>
      </c>
      <c r="D34" s="14">
        <v>1</v>
      </c>
      <c r="E34" s="64">
        <v>10926.700400000002</v>
      </c>
      <c r="F34" s="16">
        <v>10926.700400000002</v>
      </c>
      <c r="P34" s="45"/>
      <c r="Q34" s="45"/>
      <c r="R34" s="46"/>
      <c r="S34" s="65"/>
      <c r="T34" s="66"/>
      <c r="U34" s="66"/>
      <c r="V34" s="66"/>
      <c r="W34" s="66"/>
      <c r="X34" s="46"/>
      <c r="Y34" s="83"/>
      <c r="Z34" s="84"/>
      <c r="AA34" s="52"/>
    </row>
    <row r="35" spans="1:27" x14ac:dyDescent="0.35">
      <c r="A35" s="12" t="s">
        <v>11</v>
      </c>
      <c r="B35" s="13"/>
      <c r="C35" s="14"/>
      <c r="D35" s="14">
        <v>1</v>
      </c>
      <c r="E35" s="64">
        <v>12229.2104</v>
      </c>
      <c r="F35" s="16">
        <v>12229.2104</v>
      </c>
      <c r="P35" s="45"/>
      <c r="Q35" s="45"/>
      <c r="R35" s="46"/>
      <c r="S35" s="69"/>
      <c r="T35" s="66"/>
      <c r="U35" s="66"/>
      <c r="V35" s="66"/>
      <c r="W35" s="66"/>
      <c r="X35" s="66"/>
      <c r="Y35" s="63"/>
      <c r="Z35" s="70"/>
      <c r="AA35" s="52"/>
    </row>
    <row r="36" spans="1:27" x14ac:dyDescent="0.35">
      <c r="J36" s="20"/>
      <c r="K36" s="20"/>
      <c r="P36" s="45"/>
      <c r="Q36" s="45"/>
      <c r="R36" s="67"/>
      <c r="S36" s="69"/>
      <c r="T36" s="71"/>
      <c r="U36" s="71"/>
      <c r="V36" s="71"/>
      <c r="W36" s="71"/>
      <c r="X36" s="71"/>
      <c r="Y36" s="72"/>
      <c r="Z36" s="72"/>
      <c r="AA36" s="52"/>
    </row>
    <row r="37" spans="1:27" ht="15" thickBot="1" x14ac:dyDescent="0.4">
      <c r="A37" s="2" t="s">
        <v>35</v>
      </c>
      <c r="B37" s="2"/>
      <c r="C37" s="2"/>
      <c r="D37" s="2"/>
      <c r="E37" s="2"/>
      <c r="F37" s="17">
        <f>SUM(F32:F35)</f>
        <v>60025.812000000005</v>
      </c>
      <c r="G37" s="2" t="s">
        <v>16</v>
      </c>
      <c r="H37" s="2"/>
      <c r="I37" s="2"/>
      <c r="J37" s="20"/>
      <c r="K37" s="20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52"/>
    </row>
    <row r="38" spans="1:27" x14ac:dyDescent="0.35">
      <c r="J38" s="20"/>
      <c r="K38" s="20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52"/>
    </row>
    <row r="39" spans="1:27" x14ac:dyDescent="0.35">
      <c r="A39" s="19" t="s">
        <v>25</v>
      </c>
      <c r="B39" s="6" t="s">
        <v>2</v>
      </c>
      <c r="C39" t="s">
        <v>26</v>
      </c>
      <c r="J39" s="20"/>
      <c r="K39" s="20"/>
      <c r="P39" s="44"/>
      <c r="Q39" s="45"/>
      <c r="R39" s="46"/>
      <c r="S39" s="48"/>
      <c r="T39" s="45"/>
      <c r="U39" s="45"/>
      <c r="V39" s="48"/>
      <c r="W39" s="45"/>
      <c r="X39" s="54"/>
      <c r="Y39" s="50"/>
      <c r="Z39" s="63"/>
      <c r="AA39" s="52"/>
    </row>
    <row r="40" spans="1:27" x14ac:dyDescent="0.35">
      <c r="A40" t="s">
        <v>4</v>
      </c>
      <c r="J40" s="20"/>
      <c r="K40" s="20"/>
      <c r="P40" s="44"/>
      <c r="Q40" s="45"/>
      <c r="R40" s="46"/>
      <c r="S40" s="48"/>
      <c r="T40" s="48"/>
      <c r="U40" s="48"/>
      <c r="V40" s="48"/>
      <c r="W40" s="48"/>
      <c r="X40" s="48"/>
      <c r="Y40" s="50"/>
      <c r="Z40" s="63"/>
      <c r="AA40" s="52"/>
    </row>
    <row r="41" spans="1:27" x14ac:dyDescent="0.35">
      <c r="A41" t="s">
        <v>5</v>
      </c>
      <c r="J41" s="20"/>
      <c r="K41" s="20"/>
      <c r="P41" s="53"/>
      <c r="Q41" s="45"/>
      <c r="R41" s="86"/>
      <c r="S41" s="86"/>
      <c r="T41" s="86"/>
      <c r="U41" s="74"/>
      <c r="V41" s="74"/>
      <c r="W41" s="74"/>
      <c r="X41" s="75"/>
      <c r="Y41" s="76"/>
      <c r="Z41" s="85"/>
      <c r="AA41" s="52"/>
    </row>
    <row r="42" spans="1:27" x14ac:dyDescent="0.35">
      <c r="J42" s="20"/>
      <c r="K42" s="20"/>
      <c r="P42" s="45"/>
      <c r="Q42" s="45"/>
      <c r="R42" s="60"/>
      <c r="S42" s="61"/>
      <c r="T42" s="44"/>
      <c r="U42" s="44"/>
      <c r="V42" s="61"/>
      <c r="W42" s="44"/>
      <c r="X42" s="62"/>
      <c r="Y42" s="50"/>
      <c r="Z42" s="63"/>
      <c r="AA42" s="52"/>
    </row>
    <row r="43" spans="1:27" ht="15" thickBot="1" x14ac:dyDescent="0.4">
      <c r="A43" s="55" t="s">
        <v>6</v>
      </c>
      <c r="B43" s="56"/>
      <c r="C43" s="57" t="s">
        <v>7</v>
      </c>
      <c r="D43" s="57" t="s">
        <v>8</v>
      </c>
      <c r="E43" s="57" t="s">
        <v>9</v>
      </c>
      <c r="F43" s="58" t="s">
        <v>10</v>
      </c>
      <c r="J43" s="20"/>
      <c r="K43" s="20"/>
      <c r="P43" s="45"/>
      <c r="Q43" s="45"/>
      <c r="R43" s="46"/>
      <c r="S43" s="65"/>
      <c r="T43" s="66"/>
      <c r="U43" s="66"/>
      <c r="V43" s="66"/>
      <c r="W43" s="66"/>
      <c r="X43" s="67"/>
      <c r="Y43" s="63"/>
      <c r="Z43" s="68"/>
      <c r="AA43" s="52"/>
    </row>
    <row r="44" spans="1:27" x14ac:dyDescent="0.35">
      <c r="A44" s="12" t="s">
        <v>29</v>
      </c>
      <c r="B44" s="13"/>
      <c r="C44" s="14" t="s">
        <v>30</v>
      </c>
      <c r="D44" s="14">
        <v>2</v>
      </c>
      <c r="E44" s="64">
        <f>2.1*1.6*2684</f>
        <v>9018.2400000000016</v>
      </c>
      <c r="F44" s="16">
        <f>D44*E44</f>
        <v>18036.480000000003</v>
      </c>
      <c r="J44" s="20"/>
      <c r="K44" s="20"/>
      <c r="P44" s="45"/>
      <c r="Q44" s="45"/>
      <c r="R44" s="87"/>
      <c r="S44" s="87"/>
      <c r="T44" s="87"/>
      <c r="U44" s="77"/>
      <c r="V44" s="77"/>
      <c r="W44" s="77"/>
      <c r="X44" s="78"/>
      <c r="Y44" s="50"/>
      <c r="Z44" s="82"/>
      <c r="AA44" s="52"/>
    </row>
    <row r="45" spans="1:27" x14ac:dyDescent="0.35">
      <c r="A45" s="12" t="s">
        <v>31</v>
      </c>
      <c r="B45" s="13"/>
      <c r="C45" s="14" t="s">
        <v>32</v>
      </c>
      <c r="D45" s="14">
        <v>1</v>
      </c>
      <c r="E45" s="64">
        <f>1.5*1.6*2684</f>
        <v>6441.6000000000013</v>
      </c>
      <c r="F45" s="16">
        <f t="shared" ref="F45:F47" si="2">D45*E45</f>
        <v>6441.6000000000013</v>
      </c>
      <c r="J45" s="20"/>
      <c r="K45" s="20"/>
      <c r="P45" s="45"/>
      <c r="Q45" s="45"/>
      <c r="R45" s="77"/>
      <c r="S45" s="77"/>
      <c r="T45" s="77"/>
      <c r="U45" s="77"/>
      <c r="V45" s="77"/>
      <c r="W45" s="77"/>
      <c r="X45" s="79"/>
      <c r="Y45" s="50"/>
      <c r="Z45" s="82"/>
      <c r="AA45" s="52"/>
    </row>
    <row r="46" spans="1:27" x14ac:dyDescent="0.35">
      <c r="A46" s="12" t="s">
        <v>33</v>
      </c>
      <c r="B46" s="13"/>
      <c r="C46" s="14" t="s">
        <v>34</v>
      </c>
      <c r="D46" s="14">
        <v>1</v>
      </c>
      <c r="E46" s="64">
        <f>0.9*2.35*2684</f>
        <v>5676.6600000000008</v>
      </c>
      <c r="F46" s="16">
        <f t="shared" si="2"/>
        <v>5676.6600000000008</v>
      </c>
      <c r="J46" s="20"/>
      <c r="K46" s="20"/>
      <c r="P46" s="45"/>
      <c r="Q46" s="45"/>
      <c r="R46" s="46"/>
      <c r="S46" s="65"/>
      <c r="T46" s="66"/>
      <c r="U46" s="66"/>
      <c r="V46" s="66"/>
      <c r="W46" s="66"/>
      <c r="X46" s="46"/>
      <c r="Y46" s="83"/>
      <c r="Z46" s="84"/>
      <c r="AA46" s="52"/>
    </row>
    <row r="47" spans="1:27" x14ac:dyDescent="0.35">
      <c r="A47" s="12" t="s">
        <v>11</v>
      </c>
      <c r="B47" s="13"/>
      <c r="C47" s="14"/>
      <c r="D47" s="14">
        <v>1</v>
      </c>
      <c r="E47" s="64">
        <f>1.8*1.6*2684</f>
        <v>7729.920000000001</v>
      </c>
      <c r="F47" s="16">
        <f t="shared" si="2"/>
        <v>7729.920000000001</v>
      </c>
      <c r="J47" s="20"/>
      <c r="K47" s="20"/>
      <c r="P47" s="45"/>
      <c r="Q47" s="45"/>
      <c r="R47" s="46"/>
      <c r="S47" s="69"/>
      <c r="T47" s="66"/>
      <c r="U47" s="66"/>
      <c r="V47" s="66"/>
      <c r="W47" s="66"/>
      <c r="X47" s="66"/>
      <c r="Y47" s="63"/>
      <c r="Z47" s="70"/>
      <c r="AA47" s="52"/>
    </row>
    <row r="48" spans="1:27" x14ac:dyDescent="0.35">
      <c r="J48" s="20"/>
      <c r="K48" s="20"/>
      <c r="P48" s="45"/>
      <c r="Q48" s="45"/>
      <c r="R48" s="67"/>
      <c r="S48" s="69"/>
      <c r="T48" s="71"/>
      <c r="U48" s="71"/>
      <c r="V48" s="71"/>
      <c r="W48" s="71"/>
      <c r="X48" s="71"/>
      <c r="Y48" s="72"/>
      <c r="Z48" s="72"/>
      <c r="AA48" s="52"/>
    </row>
    <row r="49" spans="1:27" ht="15" thickBot="1" x14ac:dyDescent="0.4">
      <c r="A49" s="2" t="s">
        <v>35</v>
      </c>
      <c r="B49" s="2"/>
      <c r="C49" s="2"/>
      <c r="D49" s="2"/>
      <c r="E49" s="2"/>
      <c r="F49" s="17">
        <f>SUM(F44:F47)</f>
        <v>37884.660000000003</v>
      </c>
      <c r="G49" s="2" t="s">
        <v>16</v>
      </c>
      <c r="H49" s="2"/>
      <c r="I49" s="2"/>
      <c r="J49" s="20"/>
      <c r="K49" s="20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52"/>
    </row>
    <row r="50" spans="1:27" x14ac:dyDescent="0.35"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52"/>
    </row>
    <row r="51" spans="1:27" x14ac:dyDescent="0.35">
      <c r="A51" s="19" t="s">
        <v>17</v>
      </c>
      <c r="B51" s="6" t="s">
        <v>2</v>
      </c>
      <c r="C51" t="s">
        <v>27</v>
      </c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</row>
    <row r="52" spans="1:27" x14ac:dyDescent="0.35">
      <c r="A52" t="s">
        <v>19</v>
      </c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spans="1:27" x14ac:dyDescent="0.35">
      <c r="A53" t="s">
        <v>20</v>
      </c>
      <c r="P53" s="44"/>
      <c r="Q53" s="45"/>
      <c r="R53" s="46"/>
      <c r="S53" s="47"/>
      <c r="T53" s="45"/>
      <c r="U53" s="45"/>
      <c r="V53" s="48"/>
      <c r="W53" s="45"/>
      <c r="X53" s="49"/>
      <c r="Y53" s="50"/>
      <c r="Z53" s="51"/>
      <c r="AA53" s="52"/>
    </row>
    <row r="54" spans="1:27" x14ac:dyDescent="0.35">
      <c r="A54" t="s">
        <v>21</v>
      </c>
      <c r="P54" s="44"/>
      <c r="Q54" s="45"/>
      <c r="R54" s="46"/>
      <c r="S54" s="47"/>
      <c r="T54" s="45"/>
      <c r="U54" s="45"/>
      <c r="V54" s="48"/>
      <c r="W54" s="45"/>
      <c r="X54" s="49"/>
      <c r="Y54" s="50"/>
      <c r="Z54" s="51"/>
      <c r="AA54" s="52"/>
    </row>
    <row r="55" spans="1:27" x14ac:dyDescent="0.35">
      <c r="P55" s="44"/>
      <c r="Q55" s="45"/>
      <c r="R55" s="46"/>
      <c r="S55" s="47"/>
      <c r="T55" s="45"/>
      <c r="U55" s="45"/>
      <c r="V55" s="48"/>
      <c r="W55" s="45"/>
      <c r="X55" s="49"/>
      <c r="Y55" s="50"/>
      <c r="Z55" s="51"/>
      <c r="AA55" s="52"/>
    </row>
    <row r="56" spans="1:27" ht="15" thickBot="1" x14ac:dyDescent="0.4">
      <c r="A56" s="55" t="s">
        <v>6</v>
      </c>
      <c r="B56" s="56"/>
      <c r="C56" s="57" t="s">
        <v>7</v>
      </c>
      <c r="D56" s="57" t="s">
        <v>8</v>
      </c>
      <c r="E56" s="57" t="s">
        <v>9</v>
      </c>
      <c r="F56" s="58" t="s">
        <v>10</v>
      </c>
      <c r="P56" s="53"/>
      <c r="Q56" s="45"/>
      <c r="R56" s="46"/>
      <c r="S56" s="48"/>
      <c r="T56" s="45"/>
      <c r="U56" s="45"/>
      <c r="V56" s="48"/>
      <c r="W56" s="45"/>
      <c r="X56" s="54"/>
      <c r="Y56" s="50"/>
      <c r="Z56" s="51"/>
      <c r="AA56" s="52"/>
    </row>
    <row r="57" spans="1:27" x14ac:dyDescent="0.35">
      <c r="A57" s="12" t="s">
        <v>29</v>
      </c>
      <c r="B57" s="13"/>
      <c r="C57" s="14" t="s">
        <v>30</v>
      </c>
      <c r="D57" s="14">
        <v>2</v>
      </c>
      <c r="E57" s="64">
        <f>2.1*1.6*2684</f>
        <v>9018.2400000000016</v>
      </c>
      <c r="F57" s="16">
        <f>D57*E57</f>
        <v>18036.480000000003</v>
      </c>
      <c r="P57" s="45"/>
      <c r="Q57" s="45"/>
      <c r="R57" s="46"/>
      <c r="S57" s="48"/>
      <c r="T57" s="45"/>
      <c r="U57" s="45"/>
      <c r="V57" s="48"/>
      <c r="W57" s="45"/>
      <c r="X57" s="54"/>
      <c r="Y57" s="50"/>
      <c r="Z57" s="51"/>
      <c r="AA57" s="52"/>
    </row>
    <row r="58" spans="1:27" x14ac:dyDescent="0.35">
      <c r="A58" s="12" t="s">
        <v>31</v>
      </c>
      <c r="B58" s="13"/>
      <c r="C58" s="14" t="s">
        <v>32</v>
      </c>
      <c r="D58" s="14">
        <v>1</v>
      </c>
      <c r="E58" s="64">
        <f>1.5*1.6*2684</f>
        <v>6441.6000000000013</v>
      </c>
      <c r="F58" s="16">
        <f t="shared" ref="F58:F60" si="3">D58*E58</f>
        <v>6441.6000000000013</v>
      </c>
      <c r="P58" s="45"/>
      <c r="Q58" s="45"/>
      <c r="R58" s="46"/>
      <c r="S58" s="48"/>
      <c r="T58" s="48"/>
      <c r="U58" s="48"/>
      <c r="V58" s="48"/>
      <c r="W58" s="48"/>
      <c r="X58" s="48"/>
      <c r="Y58" s="50"/>
      <c r="Z58" s="51"/>
      <c r="AA58" s="52"/>
    </row>
    <row r="59" spans="1:27" x14ac:dyDescent="0.35">
      <c r="A59" s="12" t="s">
        <v>33</v>
      </c>
      <c r="B59" s="13"/>
      <c r="C59" s="14" t="s">
        <v>34</v>
      </c>
      <c r="D59" s="14">
        <v>1</v>
      </c>
      <c r="E59" s="64">
        <f>0.9*2.35*2684</f>
        <v>5676.6600000000008</v>
      </c>
      <c r="F59" s="16">
        <f t="shared" si="3"/>
        <v>5676.6600000000008</v>
      </c>
      <c r="P59" s="45"/>
      <c r="Q59" s="45"/>
      <c r="R59" s="86"/>
      <c r="S59" s="86"/>
      <c r="T59" s="86"/>
      <c r="U59" s="74"/>
      <c r="V59" s="74"/>
      <c r="W59" s="74"/>
      <c r="X59" s="75"/>
      <c r="Y59" s="76"/>
      <c r="Z59" s="85"/>
      <c r="AA59" s="52"/>
    </row>
    <row r="60" spans="1:27" x14ac:dyDescent="0.35">
      <c r="A60" s="12" t="s">
        <v>11</v>
      </c>
      <c r="B60" s="13"/>
      <c r="C60" s="14"/>
      <c r="D60" s="14">
        <v>1</v>
      </c>
      <c r="E60" s="64">
        <f>1.8*1.6*2684</f>
        <v>7729.920000000001</v>
      </c>
      <c r="F60" s="16">
        <f t="shared" si="3"/>
        <v>7729.920000000001</v>
      </c>
      <c r="P60" s="45"/>
      <c r="Q60" s="45"/>
      <c r="R60" s="60"/>
      <c r="S60" s="61"/>
      <c r="T60" s="44"/>
      <c r="U60" s="44"/>
      <c r="V60" s="61"/>
      <c r="W60" s="44"/>
      <c r="X60" s="62"/>
      <c r="Y60" s="50"/>
      <c r="Z60" s="63"/>
      <c r="AA60" s="52"/>
    </row>
    <row r="61" spans="1:27" x14ac:dyDescent="0.35">
      <c r="P61" s="45"/>
      <c r="Q61" s="45"/>
      <c r="R61" s="46"/>
      <c r="S61" s="65"/>
      <c r="T61" s="66"/>
      <c r="U61" s="66"/>
      <c r="V61" s="66"/>
      <c r="W61" s="66"/>
      <c r="X61" s="67"/>
      <c r="Y61" s="63"/>
      <c r="Z61" s="68"/>
      <c r="AA61" s="52"/>
    </row>
    <row r="62" spans="1:27" ht="15" thickBot="1" x14ac:dyDescent="0.4">
      <c r="A62" s="2" t="s">
        <v>35</v>
      </c>
      <c r="B62" s="2"/>
      <c r="C62" s="2"/>
      <c r="D62" s="2"/>
      <c r="E62" s="2"/>
      <c r="F62" s="17">
        <f>SUM(F57:F60)</f>
        <v>37884.660000000003</v>
      </c>
      <c r="G62" s="2" t="s">
        <v>16</v>
      </c>
      <c r="H62" s="2"/>
      <c r="I62" s="2"/>
      <c r="P62" s="45"/>
      <c r="Q62" s="45"/>
      <c r="R62" s="87"/>
      <c r="S62" s="87"/>
      <c r="T62" s="87"/>
      <c r="U62" s="77"/>
      <c r="V62" s="77"/>
      <c r="W62" s="77"/>
      <c r="X62" s="78"/>
      <c r="Y62" s="50"/>
      <c r="Z62" s="63"/>
      <c r="AA62" s="52"/>
    </row>
    <row r="63" spans="1:27" x14ac:dyDescent="0.35">
      <c r="P63" s="45"/>
      <c r="Q63" s="45"/>
      <c r="R63" s="77"/>
      <c r="S63" s="77"/>
      <c r="T63" s="77"/>
      <c r="U63" s="77"/>
      <c r="V63" s="77"/>
      <c r="W63" s="77"/>
      <c r="X63" s="79"/>
      <c r="Y63" s="50"/>
      <c r="Z63" s="63"/>
      <c r="AA63" s="52"/>
    </row>
    <row r="64" spans="1:27" x14ac:dyDescent="0.35">
      <c r="A64" s="32" t="s">
        <v>36</v>
      </c>
      <c r="P64" s="45"/>
      <c r="Q64" s="45"/>
      <c r="R64" s="46"/>
      <c r="S64" s="65"/>
      <c r="T64" s="66"/>
      <c r="U64" s="66"/>
      <c r="V64" s="66"/>
      <c r="W64" s="66"/>
      <c r="X64" s="46"/>
      <c r="Y64" s="83"/>
      <c r="Z64" s="84"/>
      <c r="AA64" s="52"/>
    </row>
    <row r="65" spans="16:27" x14ac:dyDescent="0.35">
      <c r="P65" s="45"/>
      <c r="Q65" s="45"/>
      <c r="R65" s="46"/>
      <c r="S65" s="69"/>
      <c r="T65" s="66"/>
      <c r="U65" s="66"/>
      <c r="V65" s="66"/>
      <c r="W65" s="66"/>
      <c r="X65" s="66"/>
      <c r="Y65" s="63"/>
      <c r="Z65" s="70"/>
      <c r="AA65" s="52"/>
    </row>
    <row r="66" spans="16:27" x14ac:dyDescent="0.35">
      <c r="P66" s="45"/>
      <c r="Q66" s="45"/>
      <c r="R66" s="67"/>
      <c r="S66" s="69"/>
      <c r="T66" s="71"/>
      <c r="U66" s="71"/>
      <c r="V66" s="71"/>
      <c r="W66" s="71"/>
      <c r="X66" s="71"/>
      <c r="Y66" s="72"/>
      <c r="Z66" s="72"/>
      <c r="AA66" s="52"/>
    </row>
    <row r="67" spans="16:27" x14ac:dyDescent="0.35"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52"/>
    </row>
    <row r="68" spans="16:27" x14ac:dyDescent="0.35"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52"/>
    </row>
    <row r="69" spans="16:27" x14ac:dyDescent="0.35">
      <c r="P69" s="44"/>
      <c r="Q69" s="45"/>
      <c r="R69" s="46"/>
      <c r="S69" s="48"/>
      <c r="T69" s="45"/>
      <c r="U69" s="45"/>
      <c r="V69" s="48"/>
      <c r="W69" s="45"/>
      <c r="X69" s="54"/>
      <c r="Y69" s="50"/>
      <c r="Z69" s="63"/>
      <c r="AA69" s="52"/>
    </row>
    <row r="70" spans="16:27" x14ac:dyDescent="0.35">
      <c r="P70" s="44"/>
      <c r="Q70" s="45"/>
      <c r="R70" s="46"/>
      <c r="S70" s="48"/>
      <c r="T70" s="48"/>
      <c r="U70" s="48"/>
      <c r="V70" s="48"/>
      <c r="W70" s="48"/>
      <c r="X70" s="48"/>
      <c r="Y70" s="50"/>
      <c r="Z70" s="63"/>
      <c r="AA70" s="52"/>
    </row>
    <row r="71" spans="16:27" x14ac:dyDescent="0.35">
      <c r="P71" s="53"/>
      <c r="Q71" s="45"/>
      <c r="R71" s="86"/>
      <c r="S71" s="86"/>
      <c r="T71" s="86"/>
      <c r="U71" s="74"/>
      <c r="V71" s="74"/>
      <c r="W71" s="74"/>
      <c r="X71" s="75"/>
      <c r="Y71" s="76"/>
      <c r="Z71" s="85"/>
      <c r="AA71" s="52"/>
    </row>
    <row r="72" spans="16:27" x14ac:dyDescent="0.35">
      <c r="P72" s="45"/>
      <c r="Q72" s="45"/>
      <c r="R72" s="60"/>
      <c r="S72" s="61"/>
      <c r="T72" s="44"/>
      <c r="U72" s="44"/>
      <c r="V72" s="61"/>
      <c r="W72" s="44"/>
      <c r="X72" s="62"/>
      <c r="Y72" s="50"/>
      <c r="Z72" s="63"/>
      <c r="AA72" s="52"/>
    </row>
    <row r="73" spans="16:27" x14ac:dyDescent="0.35">
      <c r="P73" s="45"/>
      <c r="Q73" s="45"/>
      <c r="R73" s="46"/>
      <c r="S73" s="65"/>
      <c r="T73" s="66"/>
      <c r="U73" s="66"/>
      <c r="V73" s="66"/>
      <c r="W73" s="66"/>
      <c r="X73" s="67"/>
      <c r="Y73" s="63"/>
      <c r="Z73" s="68"/>
      <c r="AA73" s="52"/>
    </row>
    <row r="74" spans="16:27" x14ac:dyDescent="0.35">
      <c r="P74" s="45"/>
      <c r="Q74" s="45"/>
      <c r="R74" s="87"/>
      <c r="S74" s="87"/>
      <c r="T74" s="87"/>
      <c r="U74" s="77"/>
      <c r="V74" s="77"/>
      <c r="W74" s="77"/>
      <c r="X74" s="78"/>
      <c r="Y74" s="50"/>
      <c r="Z74" s="63"/>
      <c r="AA74" s="52"/>
    </row>
    <row r="75" spans="16:27" x14ac:dyDescent="0.35">
      <c r="P75" s="45"/>
      <c r="Q75" s="45"/>
      <c r="R75" s="77"/>
      <c r="S75" s="77"/>
      <c r="T75" s="77"/>
      <c r="U75" s="77"/>
      <c r="V75" s="77"/>
      <c r="W75" s="77"/>
      <c r="X75" s="79"/>
      <c r="Y75" s="50"/>
      <c r="Z75" s="63"/>
      <c r="AA75" s="52"/>
    </row>
    <row r="76" spans="16:27" x14ac:dyDescent="0.35">
      <c r="P76" s="45"/>
      <c r="Q76" s="45"/>
      <c r="R76" s="46"/>
      <c r="S76" s="65"/>
      <c r="T76" s="66"/>
      <c r="U76" s="66"/>
      <c r="V76" s="66"/>
      <c r="W76" s="66"/>
      <c r="X76" s="46"/>
      <c r="Y76" s="83"/>
      <c r="Z76" s="84"/>
      <c r="AA76" s="52"/>
    </row>
    <row r="77" spans="16:27" x14ac:dyDescent="0.35">
      <c r="P77" s="45"/>
      <c r="Q77" s="45"/>
      <c r="R77" s="46"/>
      <c r="S77" s="69"/>
      <c r="T77" s="66"/>
      <c r="U77" s="66"/>
      <c r="V77" s="66"/>
      <c r="W77" s="66"/>
      <c r="X77" s="66"/>
      <c r="Y77" s="63"/>
      <c r="Z77" s="70"/>
      <c r="AA77" s="52"/>
    </row>
    <row r="78" spans="16:27" x14ac:dyDescent="0.35">
      <c r="P78" s="45"/>
      <c r="Q78" s="45"/>
      <c r="R78" s="67"/>
      <c r="S78" s="69"/>
      <c r="T78" s="71"/>
      <c r="U78" s="71"/>
      <c r="V78" s="71"/>
      <c r="W78" s="71"/>
      <c r="X78" s="71"/>
      <c r="Y78" s="72"/>
      <c r="Z78" s="72"/>
      <c r="AA78" s="52"/>
    </row>
    <row r="79" spans="16:27" x14ac:dyDescent="0.35"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52"/>
    </row>
    <row r="80" spans="16:27" x14ac:dyDescent="0.35"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52"/>
    </row>
    <row r="81" spans="16:27" x14ac:dyDescent="0.35"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52"/>
    </row>
    <row r="82" spans="16:27" x14ac:dyDescent="0.35"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52"/>
    </row>
    <row r="83" spans="16:27" x14ac:dyDescent="0.35"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52"/>
    </row>
    <row r="84" spans="16:27" x14ac:dyDescent="0.35"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52"/>
    </row>
    <row r="85" spans="16:27" x14ac:dyDescent="0.35"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6:27" x14ac:dyDescent="0.35"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6:27" x14ac:dyDescent="0.35"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6:27" x14ac:dyDescent="0.35"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6:27" x14ac:dyDescent="0.35"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6:27" x14ac:dyDescent="0.35"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6:27" x14ac:dyDescent="0.35"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</sheetData>
  <mergeCells count="10">
    <mergeCell ref="R59:T59"/>
    <mergeCell ref="R62:T62"/>
    <mergeCell ref="R71:T71"/>
    <mergeCell ref="R74:T74"/>
    <mergeCell ref="R19:T19"/>
    <mergeCell ref="R22:T22"/>
    <mergeCell ref="R29:T29"/>
    <mergeCell ref="R32:T32"/>
    <mergeCell ref="R41:T41"/>
    <mergeCell ref="R44:T44"/>
  </mergeCells>
  <conditionalFormatting sqref="R19 R26 R59 R66 R71 R78 R29 R36 R41 R48">
    <cfRule type="containsText" dxfId="0" priority="1" stopIfTrue="1" operator="containsText" text="konzol">
      <formula>NOT(ISERROR(SEARCH("konzol",R19)))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1+1</vt:lpstr>
      <vt:lpstr>3+1</vt:lpstr>
      <vt:lpstr>'1+1'!Oblast_tisku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2018-05-17T20:46:34Z</dcterms:modified>
</cp:coreProperties>
</file>